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<sst xmlns="http://schemas.openxmlformats.org/spreadsheetml/2006/main" count="179" uniqueCount="86">
  <si>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</si>
  <si>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</si>
  <si>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</si>
  <si>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</si>
  <si>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</si>
  <si>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</si>
  <si>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</si>
  <si>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</si>
  <si>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</si>
  <si>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</si>
  <si>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</si>
  <si>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</si>
  <si>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</si>
  <si>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</si>
  <si>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</si>
  <si>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</si>
  <si>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</si>
  <si>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</si>
  <si>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</si>
  <si>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</si>
  <si>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</si>
  <si>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</si>
  <si>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</si>
  <si>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</si>
  <si>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</si>
  <si>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</si>
  <si>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</si>
  <si>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</si>
  <si>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</si>
  <si>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</si>
  <si>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</si>
  <si>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</si>
  <si>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</si>
  <si>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</si>
  <si>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</si>
  <si>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</si>
  <si>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</si>
  <si>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</si>
  <si>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</si>
  <si>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</si>
  <si>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</si>
  <si>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</si>
  <si>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</si>
  <si>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</si>
  <si>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</si>
  <si>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</si>
  <si>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</si>
  <si>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</si>
  <si>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</si>
  <si>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</si>
  <si>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</si>
  <si>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</si>
  <si>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</si>
  <si>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</si>
  <si>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</si>
  <si>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</si>
  <si>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</si>
  <si>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</si>
  <si>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</si>
  <si>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</si>
  <si>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</si>
  <si>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</si>
  <si>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</si>
  <si>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</si>
  <si>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</si>
  <si>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</si>
  <si>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</si>
  <si>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</si>
  <si>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</si>
  <si>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</si>
  <si>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</si>
  <si>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</si>
  <si>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</si>
  <si>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</si>
  <si>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</si>
  <si>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</si>
  <si>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</si>
  <si>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</si>
  <si>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план на січень-квітень  2014р.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</si>
  <si>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</si>
  <si>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</si>
  <si>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25.04.2014 р.</t>
  </si>
  <si>
    <r>
      <t xml:space="preserve">станом на 25.04.2014р.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</si>
  <si>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25.04.2014р.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</si>
  <si>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25.04.2014</t>
    </r>
    <r>
      <rPr>
        <sz val="10"/>
        <rFont val="Times New Roman"/>
        <family val="1"/>
      </rPr>
      <t xml:space="preserve"> (тис.грн.)</t>
    </r>
  </si>
  <si>
    <t>Зміни до розпису станом на 25.04.2014р.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</si>
</sst>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6637890"/>
        <c:axId val="39978963"/>
      </c:lineChart>
      <c:catAx>
        <c:axId val="566378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78963"/>
        <c:crosses val="autoZero"/>
        <c:auto val="0"/>
        <c:lblOffset val="100"/>
        <c:tickLblSkip val="1"/>
        <c:noMultiLvlLbl val="0"/>
      </c:catAx>
      <c:valAx>
        <c:axId val="39978963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637890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4266348"/>
        <c:axId val="17070541"/>
      </c:lineChart>
      <c:catAx>
        <c:axId val="242663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70541"/>
        <c:crosses val="autoZero"/>
        <c:auto val="0"/>
        <c:lblOffset val="100"/>
        <c:tickLblSkip val="1"/>
        <c:noMultiLvlLbl val="0"/>
      </c:catAx>
      <c:valAx>
        <c:axId val="1707054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663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417142"/>
        <c:axId val="40536551"/>
      </c:lineChart>
      <c:catAx>
        <c:axId val="194171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36551"/>
        <c:crosses val="autoZero"/>
        <c:auto val="0"/>
        <c:lblOffset val="100"/>
        <c:tickLblSkip val="1"/>
        <c:noMultiLvlLbl val="0"/>
      </c:catAx>
      <c:valAx>
        <c:axId val="4053655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4171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квітень!$J$4:$J$20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квітень!$K$4:$K$24</c:f>
              <c:numCache/>
            </c:numRef>
          </c:val>
          <c:smooth val="1"/>
        </c:ser>
        <c:marker val="1"/>
        <c:axId val="29284640"/>
        <c:axId val="62235169"/>
      </c:lineChart>
      <c:catAx>
        <c:axId val="292846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35169"/>
        <c:crosses val="autoZero"/>
        <c:auto val="0"/>
        <c:lblOffset val="100"/>
        <c:tickLblSkip val="1"/>
        <c:noMultiLvlLbl val="0"/>
      </c:catAx>
      <c:valAx>
        <c:axId val="6223516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2846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25.04.2014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3245610"/>
        <c:axId val="7883899"/>
      </c:bar3D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45610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846228"/>
        <c:axId val="34616053"/>
      </c:barChart>
      <c:cat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16053"/>
        <c:crosses val="autoZero"/>
        <c:auto val="1"/>
        <c:lblOffset val="100"/>
        <c:tickLblSkip val="1"/>
        <c:noMultiLvlLbl val="0"/>
      </c:catAx>
      <c:valAx>
        <c:axId val="34616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6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3109022"/>
        <c:axId val="52436879"/>
      </c:bar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36879"/>
        <c:crosses val="autoZero"/>
        <c:auto val="1"/>
        <c:lblOffset val="100"/>
        <c:tickLblSkip val="1"/>
        <c:noMultiLvlLbl val="0"/>
      </c:catAx>
      <c:valAx>
        <c:axId val="52436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09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2169864"/>
        <c:axId val="19528777"/>
      </c:barChart>
      <c:cat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8777"/>
        <c:crosses val="autoZero"/>
        <c:auto val="1"/>
        <c:lblOffset val="100"/>
        <c:tickLblSkip val="1"/>
        <c:noMultiLvlLbl val="0"/>
      </c:catAx>
      <c:valAx>
        <c:axId val="19528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9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січень-квітень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158 677,8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137 471,1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-13 865,1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квітень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40 601,7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-21 206,7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125703.2</v>
          </cell>
          <cell r="F10">
            <v>108927.84</v>
          </cell>
        </row>
        <row r="19">
          <cell r="E19">
            <v>999.6</v>
          </cell>
          <cell r="F19">
            <v>826.55</v>
          </cell>
        </row>
        <row r="33">
          <cell r="E33">
            <v>25270.59</v>
          </cell>
          <cell r="F33">
            <v>21429.73</v>
          </cell>
        </row>
        <row r="56">
          <cell r="E56">
            <v>2238.1</v>
          </cell>
          <cell r="F56">
            <v>2159.02</v>
          </cell>
        </row>
        <row r="95">
          <cell r="E95">
            <v>2381.5</v>
          </cell>
          <cell r="F95">
            <v>2382.53</v>
          </cell>
        </row>
        <row r="96">
          <cell r="E96">
            <v>294.5</v>
          </cell>
          <cell r="F96">
            <v>267.59</v>
          </cell>
        </row>
        <row r="106">
          <cell r="E106">
            <v>158677.79000000004</v>
          </cell>
          <cell r="F106">
            <v>137471.13999999998</v>
          </cell>
        </row>
        <row r="118">
          <cell r="E118">
            <v>0</v>
          </cell>
          <cell r="F118">
            <v>108.45</v>
          </cell>
        </row>
        <row r="119">
          <cell r="E119">
            <v>23812.6</v>
          </cell>
          <cell r="F119">
            <v>25188.87</v>
          </cell>
        </row>
        <row r="120">
          <cell r="E120">
            <v>0</v>
          </cell>
          <cell r="F120">
            <v>1369.83</v>
          </cell>
        </row>
        <row r="121">
          <cell r="E121">
            <v>0</v>
          </cell>
          <cell r="F121">
            <v>1457.45</v>
          </cell>
        </row>
        <row r="122">
          <cell r="E122">
            <v>0</v>
          </cell>
          <cell r="F122">
            <v>503.07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121689.69152</v>
          </cell>
          <cell r="I142">
            <v>107864.46956</v>
          </cell>
        </row>
      </sheetData>
      <sheetData sheetId="1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76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41730</v>
      </c>
      <c r="O29" s="112">
        <f>'[1]березень'!$D$142</f>
        <v>114985.02570999999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41730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tabSelected="1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8" sqref="M2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80</v>
      </c>
      <c r="O1" s="117"/>
      <c r="P1" s="117"/>
      <c r="Q1" s="117"/>
      <c r="R1" s="117"/>
      <c r="S1" s="118"/>
    </row>
    <row r="2" spans="1:19" ht="16.5" thickBot="1">
      <c r="A2" s="119" t="s">
        <v>81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82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79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AVERAGE(J4:J20)</f>
        <v>1572.7494117647057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1572.7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1572.7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1572.7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1572.7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1572.7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1572.7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1572.7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1572.7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1572.7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1572.7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1572.7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1572.7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1572.7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1572.7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1572.7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1572.7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1572.7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41757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1500</v>
      </c>
      <c r="L22" s="4">
        <f t="shared" si="1"/>
        <v>0</v>
      </c>
      <c r="M22" s="2">
        <v>1572.7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41758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3300</v>
      </c>
      <c r="L23" s="4">
        <f t="shared" si="1"/>
        <v>0</v>
      </c>
      <c r="M23" s="2">
        <v>1572.7</v>
      </c>
      <c r="N23" s="47"/>
      <c r="O23" s="53"/>
      <c r="P23" s="54"/>
      <c r="Q23" s="49"/>
      <c r="R23" s="46"/>
      <c r="S23" s="35"/>
    </row>
    <row r="24" spans="1:19" ht="13.5" thickBot="1">
      <c r="A24" s="13">
        <v>41759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4186.6</v>
      </c>
      <c r="L24" s="4">
        <f t="shared" si="1"/>
        <v>0</v>
      </c>
      <c r="M24" s="2">
        <v>1572.7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22881.2</v>
      </c>
      <c r="C25" s="43">
        <f t="shared" si="3"/>
        <v>2340.5</v>
      </c>
      <c r="D25" s="43">
        <f t="shared" si="3"/>
        <v>10.899999999999999</v>
      </c>
      <c r="E25" s="14">
        <f t="shared" si="3"/>
        <v>68.7</v>
      </c>
      <c r="F25" s="14">
        <f t="shared" si="3"/>
        <v>505.3</v>
      </c>
      <c r="G25" s="14">
        <f t="shared" si="3"/>
        <v>655.0500000000001</v>
      </c>
      <c r="H25" s="14">
        <f t="shared" si="3"/>
        <v>209.29999999999998</v>
      </c>
      <c r="I25" s="43">
        <f t="shared" si="3"/>
        <v>65.78999999999948</v>
      </c>
      <c r="J25" s="43">
        <f t="shared" si="3"/>
        <v>26736.739999999994</v>
      </c>
      <c r="K25" s="43">
        <f t="shared" si="3"/>
        <v>39936.6</v>
      </c>
      <c r="L25" s="15">
        <f t="shared" si="1"/>
        <v>0.6694796252059513</v>
      </c>
      <c r="M25" s="2"/>
      <c r="N25" s="93">
        <f>SUM(N4:N24)</f>
        <v>313.49999999999994</v>
      </c>
      <c r="O25" s="93">
        <f>SUM(O4:O24)</f>
        <v>851.2</v>
      </c>
      <c r="P25" s="93">
        <f>SUM(P4:P24)</f>
        <v>5493.8</v>
      </c>
      <c r="Q25" s="93">
        <f>SUM(Q4:Q24)</f>
        <v>39.199999999999996</v>
      </c>
      <c r="R25" s="93">
        <f>SUM(R4:R24)</f>
        <v>6.999999999999999</v>
      </c>
      <c r="S25" s="93">
        <f>N25+O25+Q25+P25+R25</f>
        <v>6704.700000000001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41754</v>
      </c>
      <c r="O30" s="112">
        <f>'[1]квітень'!$D$142</f>
        <v>121689.69152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107864.46956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56</v>
      </c>
      <c r="P33" s="10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57</v>
      </c>
      <c r="P34" s="105"/>
      <c r="Q34" s="83">
        <f>'[1]квітень'!$I$139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60</v>
      </c>
      <c r="P35" s="10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41754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7" sqref="E57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83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84</v>
      </c>
      <c r="P28" s="127"/>
    </row>
    <row r="29" spans="1:16" ht="45">
      <c r="A29" s="139"/>
      <c r="B29" s="72" t="s">
        <v>78</v>
      </c>
      <c r="C29" s="28" t="s">
        <v>26</v>
      </c>
      <c r="D29" s="72" t="str">
        <f>B29</f>
        <v>план на січень-квітень  2014р.</v>
      </c>
      <c r="E29" s="28" t="str">
        <f>C29</f>
        <v>факт</v>
      </c>
      <c r="F29" s="71" t="str">
        <f>B29</f>
        <v>план на січень-квітень  2014р.</v>
      </c>
      <c r="G29" s="95" t="str">
        <f>C29</f>
        <v>факт</v>
      </c>
      <c r="H29" s="72" t="str">
        <f>B29</f>
        <v>план на січень-квітень  2014р.</v>
      </c>
      <c r="I29" s="28" t="str">
        <f>C29</f>
        <v>факт</v>
      </c>
      <c r="J29" s="71" t="str">
        <f>B29</f>
        <v>план на січень-квітень  2014р.</v>
      </c>
      <c r="K29" s="95" t="str">
        <f>C29</f>
        <v>факт</v>
      </c>
      <c r="L29" s="67" t="str">
        <f>D29</f>
        <v>план на січень-квітень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квітень!O40</f>
        <v>0</v>
      </c>
      <c r="B30" s="73">
        <f>'[1]квітень'!$E$118</f>
        <v>0</v>
      </c>
      <c r="C30" s="73">
        <f>'[1]квітень'!$F$118</f>
        <v>108.45</v>
      </c>
      <c r="D30" s="74">
        <f>'[1]квітень'!$E$121</f>
        <v>0</v>
      </c>
      <c r="E30" s="74">
        <f>'[1]квітень'!$F$121</f>
        <v>1457.45</v>
      </c>
      <c r="F30" s="75">
        <f>'[1]квітень'!$E$120</f>
        <v>0</v>
      </c>
      <c r="G30" s="76">
        <f>'[1]квітень'!$F$120</f>
        <v>1369.83</v>
      </c>
      <c r="H30" s="76">
        <f>'[1]квітень'!$E$119</f>
        <v>23812.6</v>
      </c>
      <c r="I30" s="76">
        <f>'[1]квітень'!$F$119</f>
        <v>25188.87</v>
      </c>
      <c r="J30" s="76">
        <f>'[1]квітень'!$E$122</f>
        <v>0</v>
      </c>
      <c r="K30" s="96">
        <f>'[1]квітень'!$F$122</f>
        <v>503.07</v>
      </c>
      <c r="L30" s="97">
        <f>H30+F30+D30+J30+B30</f>
        <v>23812.6</v>
      </c>
      <c r="M30" s="77">
        <f>I30+G30+E30+K30+C30</f>
        <v>28627.67</v>
      </c>
      <c r="N30" s="78">
        <f>M30-L30</f>
        <v>4815.07</v>
      </c>
      <c r="O30" s="130">
        <f>квітень!O30</f>
        <v>121689.69152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квітень!Q32</f>
        <v>107864.46956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квітень!Q33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квітень!Q35</f>
        <v>0</v>
      </c>
    </row>
    <row r="35" spans="15:16" ht="12.75">
      <c r="O35" s="26" t="s">
        <v>48</v>
      </c>
      <c r="P35" s="84">
        <f>квітень!Q34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'[1]квітень'!$E$10</f>
        <v>125703.2</v>
      </c>
      <c r="C47" s="40">
        <f>'[1]квітень'!$F$10</f>
        <v>108927.84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'[1]квітень'!$E$33</f>
        <v>25270.59</v>
      </c>
      <c r="C48" s="18">
        <f>'[1]квітень'!$F$33</f>
        <v>21429.73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'[1]квітень'!$E$19</f>
        <v>999.6</v>
      </c>
      <c r="C49" s="17">
        <f>'[1]квітень'!$F$19</f>
        <v>826.55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'[1]квітень'!$E$96</f>
        <v>294.5</v>
      </c>
      <c r="C50" s="6">
        <f>'[1]квітень'!$F$96</f>
        <v>267.59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'[1]квітень'!$E$56</f>
        <v>2238.1</v>
      </c>
      <c r="C51" s="17">
        <f>'[1]квітень'!$F$56</f>
        <v>2159.02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'[1]квітень'!$E$95</f>
        <v>2381.5</v>
      </c>
      <c r="C52" s="17">
        <f>'[1]квітень'!$F$95</f>
        <v>2382.53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900</v>
      </c>
      <c r="C53" s="17">
        <v>921.3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890.3000000000393</v>
      </c>
      <c r="C54" s="17">
        <f>C55-C47-C48-C49-C50-C51-C52-C53</f>
        <v>556.5799999999883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'[1]квітень'!$E$106</f>
        <v>158677.79000000004</v>
      </c>
      <c r="C55" s="12">
        <f>'[1]квітень'!$F$106</f>
        <v>137471.13999999998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C29" sqref="C29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85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2014-04-25T11:49:40Z</dcterms:modified>
  <cp:category/>
  <cp:version/>
  <cp:contentType/>
  <cp:contentStatus/>
</cp:coreProperties>
</file>